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gebruiker/Mijn documenten/Missa in Mysterium/Vervolg/Stichting Missa in Mysterium/Jaarstukken/"/>
    </mc:Choice>
  </mc:AlternateContent>
  <xr:revisionPtr revIDLastSave="0" documentId="13_ncr:1_{63DEAB8B-E5FC-C54D-9168-F1952E57AB6E}" xr6:coauthVersionLast="46" xr6:coauthVersionMax="46" xr10:uidLastSave="{00000000-0000-0000-0000-000000000000}"/>
  <bookViews>
    <workbookView xWindow="640" yWindow="500" windowWidth="24720" windowHeight="14640" xr2:uid="{00000000-000D-0000-FFFF-FFFF00000000}"/>
  </bookViews>
  <sheets>
    <sheet name="Samenvatting" sheetId="2" r:id="rId1"/>
    <sheet name="Transacties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8" i="2" l="1"/>
  <c r="D17" i="2"/>
  <c r="D16" i="2"/>
  <c r="D15" i="2"/>
  <c r="D7" i="2"/>
  <c r="D10" i="2"/>
  <c r="D9" i="2"/>
  <c r="D8" i="2"/>
  <c r="D6" i="2"/>
  <c r="D5" i="2"/>
  <c r="D4" i="2"/>
  <c r="D3" i="2"/>
  <c r="H66" i="1"/>
  <c r="H28" i="1"/>
  <c r="D20" i="2"/>
  <c r="D23" i="2" s="1"/>
  <c r="D12" i="2"/>
</calcChain>
</file>

<file path=xl/sharedStrings.xml><?xml version="1.0" encoding="utf-8"?>
<sst xmlns="http://schemas.openxmlformats.org/spreadsheetml/2006/main" count="222" uniqueCount="117">
  <si>
    <t>Boekdatum</t>
  </si>
  <si>
    <t>STICHTING KATHOLIEKE OPENBARE.BIBLIOTHEEK</t>
  </si>
  <si>
    <t>ALGEMEEN NUT HENGELO ST</t>
  </si>
  <si>
    <t>Mollie B.V. via Mollie</t>
  </si>
  <si>
    <t>P.C.J. Berkien</t>
  </si>
  <si>
    <t>STG MOLLIE PAYMENTS</t>
  </si>
  <si>
    <t>HJM MONNINK CJ</t>
  </si>
  <si>
    <t>J.G. van der Zijden-</t>
  </si>
  <si>
    <t>Drukwerkdeal.nl</t>
  </si>
  <si>
    <t>Provideo</t>
  </si>
  <si>
    <t>Wishful Singing</t>
  </si>
  <si>
    <t>PPRO Financial Ltd. inzake Online P</t>
  </si>
  <si>
    <t>St. Kath. Steunfonds Lee</t>
  </si>
  <si>
    <t>Parochie H. Plechelmus</t>
  </si>
  <si>
    <t>DIJKHUIS A W CJ</t>
  </si>
  <si>
    <t>MARJOLEIN GROEN</t>
  </si>
  <si>
    <t>Hr WGH Slaats,.Mw ME Slaats-Gels</t>
  </si>
  <si>
    <t>LEONARDUS STICHTING</t>
  </si>
  <si>
    <t>H.F.V.M. Finkers en/of H</t>
  </si>
  <si>
    <t>E.M.L. van der Leeuw</t>
  </si>
  <si>
    <t>Stg. Het van der Padt Fo</t>
  </si>
  <si>
    <t>Parochie vd heilige Johannes</t>
  </si>
  <si>
    <t>Bedrag</t>
  </si>
  <si>
    <t>STICHTING MARIAFONDS</t>
  </si>
  <si>
    <t>Jaap Schledorn Soundengineering</t>
  </si>
  <si>
    <t>Lust Ende Jubel B.V.</t>
  </si>
  <si>
    <t>J.A.C. Marino</t>
  </si>
  <si>
    <t>S.A. Derks</t>
  </si>
  <si>
    <t>Fabri print</t>
  </si>
  <si>
    <t>ELISABETH STICHTING</t>
  </si>
  <si>
    <t>Naam tegenrekening</t>
  </si>
  <si>
    <t>Omschrijving</t>
  </si>
  <si>
    <t>Kosten van 01-10-2018 tot en met 31-12-2018</t>
  </si>
  <si>
    <t>Fin. bijdrage kosten Missa in Mysterium 12 mei 2019</t>
  </si>
  <si>
    <t>Kosten van 01-01-2019 tot en met 31-03-2019</t>
  </si>
  <si>
    <t>Donatie zoals is afgesproken. St. Bonifatius kerk Leeuwarden 12 mei 2019</t>
  </si>
  <si>
    <t>Taj Palace Rest \LEEUWARDEN \ BETAALAUTOMAAT 11-05-19 21:53 PASNR. 001</t>
  </si>
  <si>
    <t>FIRE PALACE B.V. \LEEUWARDEN \ BETAALAUTOMAAT 12-05-19 12:39 PASNR. 001</t>
  </si>
  <si>
    <t>106964/21235 750 misboekjes</t>
  </si>
  <si>
    <t>Reiskosten Missa in Mysterium 12 mei 2019</t>
  </si>
  <si>
    <t>Storting collecte Leeuwarden 2</t>
  </si>
  <si>
    <t>Storting Collecte Leeuwarden 1</t>
  </si>
  <si>
    <t>Ordernummer 4715602757565983 / Transactienummer 0030004114858771 / 11-06-19 19:55 / --Order-DDB4211830</t>
  </si>
  <si>
    <t>Fabri Print BV \OLDENZAAL \ BETAALAUTOMAAT 13-06-19 09:37 PASNR. 001</t>
  </si>
  <si>
    <t>BYDRAGE MIN BONIFATIUS KERK</t>
  </si>
  <si>
    <t>Kosten van 01-04-2019 tot en met 30-06-2019</t>
  </si>
  <si>
    <t>Factuur 2019.12</t>
  </si>
  <si>
    <t>bijdrage boekjes Leeuwarden</t>
  </si>
  <si>
    <t>Pasbijdrage Triodos Wereldpas pasnummer 001, H.F.V.M. Finkers, periode 17 juli 2019 tot en met 16 juli 2020</t>
  </si>
  <si>
    <t>MISSA 2019 OLDENZAAL</t>
  </si>
  <si>
    <t>Ordernummer 4815660506511780 / Transactienummer 0030004313972241 / 17-08-19 16:04 / --Order-DDB4343517</t>
  </si>
  <si>
    <t>Ordernummer 1515668506405647 / Transactienummer 0030004341992641 / 26-08-19 22:17 / --Order-DDB4362897</t>
  </si>
  <si>
    <t>correctie overboeking ivm kaarten MIM.</t>
  </si>
  <si>
    <t>Ordernummer M1842781M12SSXNK / Transactienummer 0020002616075898 / 11-09-19 23:26 / Verifieer partner-ID 6498971 (NL90T</t>
  </si>
  <si>
    <t>gift</t>
  </si>
  <si>
    <t>Donatie</t>
  </si>
  <si>
    <t>REF 6498971.1909.01 UITBETALINGEN</t>
  </si>
  <si>
    <t>collecte</t>
  </si>
  <si>
    <t>Collecte Oldenzaal 15-09-2019</t>
  </si>
  <si>
    <t>Collecte Den Bosch 14-09-2019</t>
  </si>
  <si>
    <t>REF 6498971.1909.02 UITBETALINGEN</t>
  </si>
  <si>
    <t>REF 6498971.1909.03 UITBETALINGEN</t>
  </si>
  <si>
    <t>Beeldregistratie MiM 15 sept. 2019 Plechelmus Factuurnummer: 333</t>
  </si>
  <si>
    <t>Factuur Leeuwarden: factuurdatum 5-08-2019 Deb. nr: 24 MiM Leeuwarden</t>
  </si>
  <si>
    <t>REF 6498971.1909.04 UITBETALINGEN</t>
  </si>
  <si>
    <t>Kosten van 01-07-2019 tot en met 30-09-2019</t>
  </si>
  <si>
    <t>REF 6498971.1910.01 UITBETALINGEN</t>
  </si>
  <si>
    <t>REF 6498971.1910.02 UITBETALINGEN</t>
  </si>
  <si>
    <t>REF 6498971.1910.03 UITBETALINGEN</t>
  </si>
  <si>
    <t>Ordernummer 28W2WHP / Transactienummer 0140000237034770 / 14-10-19 14:40 / Onlineprinters</t>
  </si>
  <si>
    <t>Ordernummer 4315710577793257 / Transactienummer 0030004490455099 / 14-10-19 14:56 / --Order-DDB4486952</t>
  </si>
  <si>
    <t>Factuurnr: PL2019.26</t>
  </si>
  <si>
    <t>bijdrage MiM Achterveld 26-10</t>
  </si>
  <si>
    <t>REF 6498971.1910.04 UITBETALINGEN</t>
  </si>
  <si>
    <t>Slaats-Gels, Emmen, bezoekers MiM</t>
  </si>
  <si>
    <t>REF 6498971.1911.01 UITBETALINGEN</t>
  </si>
  <si>
    <t>Restant collecte Den Bosch 14 sept 2019</t>
  </si>
  <si>
    <t>Collecte Zwolle 27 okt 2019</t>
  </si>
  <si>
    <t>Collecte Achterveld 26 okt 2019</t>
  </si>
  <si>
    <t>ondersteuning project misse in Mysterium</t>
  </si>
  <si>
    <t>REF 6498971.1911.02 UITBETALINGEN</t>
  </si>
  <si>
    <t>donatie van HFVM Finkers, ontvangen van de Blijvend Applausprijs, 17-11-2019</t>
  </si>
  <si>
    <t>Kilometervergoeding Missa in September 2019</t>
  </si>
  <si>
    <t>Factuurnummer 42 Missas Den Bosch en Oldenzaal</t>
  </si>
  <si>
    <t>toegezegde bijdrage uitvoering Den Bosch sept 2019</t>
  </si>
  <si>
    <t>Vf19000418</t>
  </si>
  <si>
    <t>Kosten</t>
  </si>
  <si>
    <t>Gage musici</t>
  </si>
  <si>
    <t>Reiskosten</t>
  </si>
  <si>
    <t>Bankkosten</t>
  </si>
  <si>
    <t>Inkoop catering</t>
  </si>
  <si>
    <t>Drukwerk</t>
  </si>
  <si>
    <t>Zaalhuur</t>
  </si>
  <si>
    <t>Collecte</t>
  </si>
  <si>
    <t>Donaties</t>
  </si>
  <si>
    <t>Bijdrage parochie</t>
  </si>
  <si>
    <t>Bijdrage fondsen</t>
  </si>
  <si>
    <t>K1</t>
  </si>
  <si>
    <t>K2</t>
  </si>
  <si>
    <t>K3</t>
  </si>
  <si>
    <t>K4</t>
  </si>
  <si>
    <t>K5</t>
  </si>
  <si>
    <t>K6</t>
  </si>
  <si>
    <t>K7</t>
  </si>
  <si>
    <t>B1</t>
  </si>
  <si>
    <t>B2</t>
  </si>
  <si>
    <t>B3</t>
  </si>
  <si>
    <t>B4</t>
  </si>
  <si>
    <t>Inhuur technicus audio</t>
  </si>
  <si>
    <t>K8</t>
  </si>
  <si>
    <t>Inhuur technicus video</t>
  </si>
  <si>
    <t>Baten</t>
  </si>
  <si>
    <t>Totaal kosten</t>
  </si>
  <si>
    <t>Legenda</t>
  </si>
  <si>
    <t>Totaal baten</t>
  </si>
  <si>
    <t>Resultaat</t>
  </si>
  <si>
    <t>Correctie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</si>
</sst>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&quot;$&quot;\ * #,##0_-;\-&quot;$&quot;\ * #,##0_-;_-&quot;$&quot;\ * &quot;-&quot;_-;_-@_-"/>
    <numFmt numFmtId="165" formatCode="_-* #,##0_-;\-* #,##0_-;_-* &quot;-&quot;_-;_-@_-"/>
    <numFmt numFmtId="166" formatCode="_-&quot;$&quot;\ * #,##0.00_-;\-&quot;$&quot;\ * #,##0.00_-;_-&quot;$&quot;\ * &quot;-&quot;??_-;_-@_-"/>
    <numFmt numFmtId="167" formatCode="_-* #,##0.00_-;\-* #,##0.00_-;_-* &quot;-&quot;??_-;_-@_-"/>
    <numFmt numFmtId="168" formatCode="d\-m\-yyyy"/>
    <numFmt numFmtId="169" formatCode="_ [$€-413]\ * #,##0.00_ ;_ [$€-413]\ * \-#,##0.00_ ;_ [$€-413]\ * &quot;-&quot;??_ ;_ @_ "/>
  </numFmts>
  <fonts count="10" x14ac:knownFonts="1">
    <font>
      <sz val="10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sz val="10"/>
      <name val="Arial"/>
      <family val="2"/>
    </font>
    <font>
      <sz val="8"/>
      <name val="Verdana"/>
      <family val="2"/>
    </font>
    <font>
      <b/>
      <sz val="8"/>
      <name val="Verdana"/>
      <family val="2"/>
    </font>
    <font>
      <b/>
      <sz val="1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4">
    <xf numFmtId="0" fontId="0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0" applyNumberFormat="1" applyFont="1" applyFill="1" applyAlignment="1" applyProtection="1">
      <alignment vertical="center"/>
    </xf>
    <xf numFmtId="168" fontId="2" fillId="0" borderId="0" xfId="0" applyNumberFormat="1" applyFont="1" applyFill="1" applyAlignment="1" applyProtection="1">
      <alignment horizontal="right" vertical="center"/>
    </xf>
    <xf numFmtId="0" fontId="2" fillId="0" borderId="0" xfId="0" applyNumberFormat="1" applyFont="1" applyFill="1" applyAlignment="1" applyProtection="1">
      <alignment vertical="center"/>
    </xf>
    <xf numFmtId="0" fontId="1" fillId="0" borderId="0" xfId="0" applyNumberFormat="1" applyFont="1" applyFill="1" applyBorder="1" applyAlignment="1" applyProtection="1"/>
    <xf numFmtId="0" fontId="4" fillId="0" borderId="0" xfId="0" applyFont="1"/>
    <xf numFmtId="169" fontId="0" fillId="0" borderId="0" xfId="0" applyNumberFormat="1"/>
    <xf numFmtId="169" fontId="1" fillId="0" borderId="0" xfId="0" applyNumberFormat="1" applyFont="1" applyFill="1" applyAlignment="1" applyProtection="1">
      <alignment vertical="center"/>
    </xf>
    <xf numFmtId="169" fontId="2" fillId="0" borderId="0" xfId="0" applyNumberFormat="1" applyFont="1" applyFill="1" applyAlignment="1" applyProtection="1">
      <alignment horizontal="right" vertical="center"/>
    </xf>
    <xf numFmtId="0" fontId="5" fillId="0" borderId="0" xfId="0" applyFont="1"/>
    <xf numFmtId="169" fontId="6" fillId="0" borderId="0" xfId="0" applyNumberFormat="1" applyFont="1"/>
    <xf numFmtId="0" fontId="7" fillId="0" borderId="0" xfId="0" applyFont="1"/>
    <xf numFmtId="169" fontId="7" fillId="0" borderId="0" xfId="0" applyNumberFormat="1" applyFont="1"/>
    <xf numFmtId="3" fontId="0" fillId="0" borderId="0" xfId="0" applyNumberFormat="1"/>
  </cellXfs>
  <cellStyles count="14">
    <cellStyle name="Comma" xfId="4" xr:uid="{00000000-0005-0000-0000-000000000000}"/>
    <cellStyle name="Comma [0]" xfId="5" xr:uid="{00000000-0005-0000-0000-000001000000}"/>
    <cellStyle name="Currency" xfId="2" xr:uid="{00000000-0005-0000-0000-000002000000}"/>
    <cellStyle name="Currency [0]" xfId="3" xr:uid="{00000000-0005-0000-0000-000003000000}"/>
    <cellStyle name="Gevolgde hyperlink" xfId="7" builtinId="9" hidden="1"/>
    <cellStyle name="Gevolgde hyperlink" xfId="9" builtinId="9" hidden="1"/>
    <cellStyle name="Gevolgde hyperlink" xfId="11" builtinId="9" hidden="1"/>
    <cellStyle name="Gevolgde hyperlink" xfId="13" builtinId="9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Percent" xfId="1" xr:uid="{00000000-0005-0000-0000-00000D000000}"/>
    <cellStyle name="Standa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23"/>
  <sheetViews>
    <sheetView tabSelected="1" workbookViewId="0">
      <selection activeCell="H19" sqref="H19"/>
    </sheetView>
  </sheetViews>
  <sheetFormatPr baseColWidth="10" defaultColWidth="8.83203125" defaultRowHeight="13" x14ac:dyDescent="0.15"/>
  <cols>
    <col min="3" max="3" width="19.83203125" bestFit="1" customWidth="1"/>
    <col min="4" max="4" width="15" customWidth="1"/>
    <col min="5" max="5" width="9.83203125" customWidth="1"/>
    <col min="6" max="6" width="9.1640625" customWidth="1"/>
  </cols>
  <sheetData>
    <row r="1" spans="2:5" x14ac:dyDescent="0.15">
      <c r="E1" t="s">
        <v>116</v>
      </c>
    </row>
    <row r="2" spans="2:5" x14ac:dyDescent="0.15">
      <c r="D2" s="6"/>
    </row>
    <row r="3" spans="2:5" x14ac:dyDescent="0.15">
      <c r="B3" t="s">
        <v>97</v>
      </c>
      <c r="C3" s="5" t="s">
        <v>87</v>
      </c>
      <c r="D3" s="6">
        <f>SUMIF(Transacties!E3:E26, "K1", Transacties!H3:H26)</f>
        <v>18460.509999999998</v>
      </c>
    </row>
    <row r="4" spans="2:5" x14ac:dyDescent="0.15">
      <c r="B4" t="s">
        <v>98</v>
      </c>
      <c r="C4" s="5" t="s">
        <v>88</v>
      </c>
      <c r="D4" s="6">
        <f>SUMIF(Transacties!E3:E26, "K2", Transacties!H3:H26)</f>
        <v>134.35999999999999</v>
      </c>
    </row>
    <row r="5" spans="2:5" x14ac:dyDescent="0.15">
      <c r="B5" t="s">
        <v>99</v>
      </c>
      <c r="C5" s="5" t="s">
        <v>89</v>
      </c>
      <c r="D5" s="6">
        <f>SUMIF(Transacties!E3:E26, "K3", Transacties!H3:H26)</f>
        <v>129.97</v>
      </c>
    </row>
    <row r="6" spans="2:5" x14ac:dyDescent="0.15">
      <c r="B6" t="s">
        <v>100</v>
      </c>
      <c r="C6" s="5" t="s">
        <v>90</v>
      </c>
      <c r="D6" s="6">
        <f>SUMIF(Transacties!E3:E26, "K4", Transacties!H3:H26)</f>
        <v>364.55</v>
      </c>
    </row>
    <row r="7" spans="2:5" x14ac:dyDescent="0.15">
      <c r="B7" t="s">
        <v>101</v>
      </c>
      <c r="C7" s="5" t="s">
        <v>91</v>
      </c>
      <c r="D7" s="6">
        <f>SUMIF(Transacties!E3:E26, "K5", Transacties!H3:H26)</f>
        <v>2139.9499999999998</v>
      </c>
    </row>
    <row r="8" spans="2:5" x14ac:dyDescent="0.15">
      <c r="B8" t="s">
        <v>102</v>
      </c>
      <c r="C8" s="5" t="s">
        <v>108</v>
      </c>
      <c r="D8" s="6">
        <f>SUMIF(Transacties!E3:E26, "K6", Transacties!H3:H26)</f>
        <v>494.54</v>
      </c>
    </row>
    <row r="9" spans="2:5" x14ac:dyDescent="0.15">
      <c r="B9" t="s">
        <v>103</v>
      </c>
      <c r="C9" s="5" t="s">
        <v>110</v>
      </c>
      <c r="D9" s="6">
        <f>SUMIF(Transacties!E3:E26, "K7", Transacties!H3:H26)</f>
        <v>450</v>
      </c>
    </row>
    <row r="10" spans="2:5" x14ac:dyDescent="0.15">
      <c r="B10" t="s">
        <v>109</v>
      </c>
      <c r="C10" s="5" t="s">
        <v>92</v>
      </c>
      <c r="D10" s="6">
        <f>SUMIF(Transacties!E3:E26, "K8", Transacties!H3:H26)</f>
        <v>526.79999999999995</v>
      </c>
    </row>
    <row r="11" spans="2:5" x14ac:dyDescent="0.15">
      <c r="C11" s="5"/>
      <c r="D11" s="6"/>
    </row>
    <row r="12" spans="2:5" x14ac:dyDescent="0.15">
      <c r="C12" s="9" t="s">
        <v>112</v>
      </c>
      <c r="D12" s="10">
        <f>SUM(D3:D10)</f>
        <v>22700.68</v>
      </c>
    </row>
    <row r="13" spans="2:5" x14ac:dyDescent="0.15">
      <c r="C13" s="5"/>
    </row>
    <row r="14" spans="2:5" x14ac:dyDescent="0.15">
      <c r="C14" s="5"/>
    </row>
    <row r="15" spans="2:5" x14ac:dyDescent="0.15">
      <c r="B15" t="s">
        <v>104</v>
      </c>
      <c r="C15" s="5" t="s">
        <v>93</v>
      </c>
      <c r="D15" s="6">
        <f>SUMIF(Transacties!E33:E64, "B1", Transacties!H33:H64)</f>
        <v>12327.41</v>
      </c>
    </row>
    <row r="16" spans="2:5" x14ac:dyDescent="0.15">
      <c r="B16" t="s">
        <v>105</v>
      </c>
      <c r="C16" s="5" t="s">
        <v>94</v>
      </c>
      <c r="D16" s="6">
        <f>SUMIF(Transacties!E33:E64, "B2", Transacties!H33:H64)</f>
        <v>6526.1100000000006</v>
      </c>
    </row>
    <row r="17" spans="2:5" x14ac:dyDescent="0.15">
      <c r="B17" t="s">
        <v>106</v>
      </c>
      <c r="C17" s="5" t="s">
        <v>95</v>
      </c>
      <c r="D17" s="6">
        <f>SUMIF(Transacties!E33:E64, "B3", Transacties!H33:H64)</f>
        <v>0</v>
      </c>
    </row>
    <row r="18" spans="2:5" x14ac:dyDescent="0.15">
      <c r="B18" t="s">
        <v>107</v>
      </c>
      <c r="C18" s="5" t="s">
        <v>96</v>
      </c>
      <c r="D18" s="6">
        <f>SUMIF(Transacties!E33:E64, "B4", Transacties!H33:H64)</f>
        <v>11850</v>
      </c>
      <c r="E18" s="13"/>
    </row>
    <row r="19" spans="2:5" x14ac:dyDescent="0.15">
      <c r="C19" s="5"/>
      <c r="D19" s="6"/>
    </row>
    <row r="20" spans="2:5" x14ac:dyDescent="0.15">
      <c r="C20" s="9" t="s">
        <v>114</v>
      </c>
      <c r="D20" s="10">
        <f>SUM(D15:D18)</f>
        <v>30703.52</v>
      </c>
    </row>
    <row r="23" spans="2:5" ht="16" x14ac:dyDescent="0.2">
      <c r="C23" s="11" t="s">
        <v>115</v>
      </c>
      <c r="D23" s="12">
        <f>SUM(D20-D12)</f>
        <v>8002.84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7"/>
  <sheetViews>
    <sheetView topLeftCell="A59" workbookViewId="0">
      <selection activeCell="E40" sqref="E40"/>
    </sheetView>
  </sheetViews>
  <sheetFormatPr baseColWidth="10" defaultColWidth="9.1640625" defaultRowHeight="13" x14ac:dyDescent="0.15"/>
  <cols>
    <col min="1" max="1" width="6.83203125" bestFit="1" customWidth="1"/>
    <col min="2" max="2" width="10.6640625" customWidth="1"/>
    <col min="3" max="3" width="19.6640625" hidden="1" customWidth="1"/>
    <col min="4" max="4" width="0" hidden="1" customWidth="1"/>
    <col min="5" max="5" width="4.83203125" customWidth="1"/>
    <col min="6" max="6" width="28.5" customWidth="1"/>
    <col min="7" max="7" width="67.1640625" customWidth="1"/>
    <col min="8" max="8" width="14.83203125" style="6" customWidth="1"/>
  </cols>
  <sheetData>
    <row r="1" spans="1:11" x14ac:dyDescent="0.15">
      <c r="A1" t="s">
        <v>86</v>
      </c>
    </row>
    <row r="2" spans="1:11" x14ac:dyDescent="0.15">
      <c r="B2" s="1" t="s">
        <v>0</v>
      </c>
      <c r="C2" s="1"/>
      <c r="E2" s="1"/>
      <c r="F2" s="1" t="s">
        <v>30</v>
      </c>
      <c r="G2" s="1" t="s">
        <v>31</v>
      </c>
      <c r="H2" s="7" t="s">
        <v>22</v>
      </c>
      <c r="J2" t="s">
        <v>113</v>
      </c>
    </row>
    <row r="3" spans="1:11" x14ac:dyDescent="0.15">
      <c r="B3" s="2">
        <v>43466</v>
      </c>
      <c r="C3" s="3"/>
      <c r="E3" s="3" t="s">
        <v>99</v>
      </c>
      <c r="F3" s="3"/>
      <c r="G3" s="3" t="s">
        <v>32</v>
      </c>
      <c r="H3" s="8">
        <v>25.5</v>
      </c>
      <c r="J3" t="s">
        <v>97</v>
      </c>
      <c r="K3" s="5" t="s">
        <v>87</v>
      </c>
    </row>
    <row r="4" spans="1:11" x14ac:dyDescent="0.15">
      <c r="B4" s="2">
        <v>43556</v>
      </c>
      <c r="C4" s="3"/>
      <c r="E4" s="3" t="s">
        <v>99</v>
      </c>
      <c r="F4" s="3"/>
      <c r="G4" s="3" t="s">
        <v>34</v>
      </c>
      <c r="H4" s="8">
        <v>27.15</v>
      </c>
      <c r="J4" t="s">
        <v>98</v>
      </c>
      <c r="K4" s="5" t="s">
        <v>88</v>
      </c>
    </row>
    <row r="5" spans="1:11" x14ac:dyDescent="0.15">
      <c r="B5" s="2">
        <v>43598</v>
      </c>
      <c r="C5" s="3"/>
      <c r="E5" s="3" t="s">
        <v>100</v>
      </c>
      <c r="F5" s="3"/>
      <c r="G5" s="3" t="s">
        <v>36</v>
      </c>
      <c r="H5" s="8">
        <v>187.55</v>
      </c>
      <c r="J5" t="s">
        <v>99</v>
      </c>
      <c r="K5" s="5" t="s">
        <v>89</v>
      </c>
    </row>
    <row r="6" spans="1:11" x14ac:dyDescent="0.15">
      <c r="B6" s="2">
        <v>43598</v>
      </c>
      <c r="C6" s="3"/>
      <c r="E6" s="3" t="s">
        <v>100</v>
      </c>
      <c r="F6" s="3"/>
      <c r="G6" s="3" t="s">
        <v>37</v>
      </c>
      <c r="H6" s="8">
        <v>177</v>
      </c>
      <c r="J6" t="s">
        <v>100</v>
      </c>
      <c r="K6" s="5" t="s">
        <v>90</v>
      </c>
    </row>
    <row r="7" spans="1:11" x14ac:dyDescent="0.15">
      <c r="B7" s="2">
        <v>43607</v>
      </c>
      <c r="C7" s="3"/>
      <c r="E7" s="3" t="s">
        <v>101</v>
      </c>
      <c r="F7" s="3" t="s">
        <v>28</v>
      </c>
      <c r="G7" s="3" t="s">
        <v>38</v>
      </c>
      <c r="H7" s="8">
        <v>620.73</v>
      </c>
      <c r="J7" t="s">
        <v>101</v>
      </c>
      <c r="K7" s="5" t="s">
        <v>91</v>
      </c>
    </row>
    <row r="8" spans="1:11" x14ac:dyDescent="0.15">
      <c r="B8" s="2">
        <v>43607</v>
      </c>
      <c r="C8" s="3"/>
      <c r="E8" s="3" t="s">
        <v>98</v>
      </c>
      <c r="F8" s="3" t="s">
        <v>27</v>
      </c>
      <c r="G8" s="3" t="s">
        <v>39</v>
      </c>
      <c r="H8" s="8">
        <v>24.7</v>
      </c>
      <c r="J8" t="s">
        <v>102</v>
      </c>
      <c r="K8" s="5" t="s">
        <v>108</v>
      </c>
    </row>
    <row r="9" spans="1:11" x14ac:dyDescent="0.15">
      <c r="B9" s="2">
        <v>43607</v>
      </c>
      <c r="C9" s="3"/>
      <c r="E9" s="3" t="s">
        <v>98</v>
      </c>
      <c r="F9" s="3" t="s">
        <v>26</v>
      </c>
      <c r="G9" s="3" t="s">
        <v>39</v>
      </c>
      <c r="H9" s="8">
        <v>63.87</v>
      </c>
      <c r="J9" t="s">
        <v>103</v>
      </c>
      <c r="K9" s="5" t="s">
        <v>110</v>
      </c>
    </row>
    <row r="10" spans="1:11" x14ac:dyDescent="0.15">
      <c r="B10" s="2">
        <v>43628</v>
      </c>
      <c r="C10" s="3"/>
      <c r="E10" s="3" t="s">
        <v>101</v>
      </c>
      <c r="F10" s="3" t="s">
        <v>8</v>
      </c>
      <c r="G10" s="3" t="s">
        <v>42</v>
      </c>
      <c r="H10" s="8">
        <v>47.92</v>
      </c>
      <c r="J10" t="s">
        <v>109</v>
      </c>
      <c r="K10" s="5" t="s">
        <v>92</v>
      </c>
    </row>
    <row r="11" spans="1:11" x14ac:dyDescent="0.15">
      <c r="B11" s="2">
        <v>43630</v>
      </c>
      <c r="C11" s="3"/>
      <c r="E11" s="3" t="s">
        <v>101</v>
      </c>
      <c r="F11" s="3"/>
      <c r="G11" s="3" t="s">
        <v>43</v>
      </c>
      <c r="H11" s="8">
        <v>133.1</v>
      </c>
      <c r="K11" s="5"/>
    </row>
    <row r="12" spans="1:11" x14ac:dyDescent="0.15">
      <c r="B12" s="2">
        <v>43647</v>
      </c>
      <c r="C12" s="3"/>
      <c r="E12" s="3" t="s">
        <v>99</v>
      </c>
      <c r="F12" s="3"/>
      <c r="G12" s="3" t="s">
        <v>45</v>
      </c>
      <c r="H12" s="8">
        <v>28.09</v>
      </c>
      <c r="K12" s="5"/>
    </row>
    <row r="13" spans="1:11" x14ac:dyDescent="0.15">
      <c r="B13" s="2">
        <v>43647</v>
      </c>
      <c r="C13" s="3"/>
      <c r="E13" s="3" t="s">
        <v>102</v>
      </c>
      <c r="F13" s="3" t="s">
        <v>24</v>
      </c>
      <c r="G13" s="3" t="s">
        <v>46</v>
      </c>
      <c r="H13" s="8">
        <v>494.54</v>
      </c>
      <c r="J13" t="s">
        <v>104</v>
      </c>
      <c r="K13" s="5" t="s">
        <v>93</v>
      </c>
    </row>
    <row r="14" spans="1:11" x14ac:dyDescent="0.15">
      <c r="B14" s="2">
        <v>43664</v>
      </c>
      <c r="C14" s="3"/>
      <c r="E14" s="3" t="s">
        <v>99</v>
      </c>
      <c r="F14" s="3"/>
      <c r="G14" s="3" t="s">
        <v>48</v>
      </c>
      <c r="H14" s="8">
        <v>20</v>
      </c>
      <c r="J14" t="s">
        <v>105</v>
      </c>
      <c r="K14" s="5" t="s">
        <v>94</v>
      </c>
    </row>
    <row r="15" spans="1:11" x14ac:dyDescent="0.15">
      <c r="B15" s="2">
        <v>43696</v>
      </c>
      <c r="C15" s="3"/>
      <c r="E15" s="3" t="s">
        <v>101</v>
      </c>
      <c r="F15" s="3" t="s">
        <v>8</v>
      </c>
      <c r="G15" s="3" t="s">
        <v>50</v>
      </c>
      <c r="H15" s="8">
        <v>31.94</v>
      </c>
      <c r="J15" t="s">
        <v>106</v>
      </c>
      <c r="K15" s="5" t="s">
        <v>95</v>
      </c>
    </row>
    <row r="16" spans="1:11" x14ac:dyDescent="0.15">
      <c r="B16" s="2">
        <v>43704</v>
      </c>
      <c r="C16" s="3"/>
      <c r="E16" s="3" t="s">
        <v>101</v>
      </c>
      <c r="F16" s="3" t="s">
        <v>8</v>
      </c>
      <c r="G16" s="3" t="s">
        <v>51</v>
      </c>
      <c r="H16" s="8">
        <v>631.14</v>
      </c>
      <c r="J16" t="s">
        <v>107</v>
      </c>
      <c r="K16" s="5" t="s">
        <v>96</v>
      </c>
    </row>
    <row r="17" spans="1:8" x14ac:dyDescent="0.15">
      <c r="B17" s="2">
        <v>43720</v>
      </c>
      <c r="C17" s="3"/>
      <c r="E17" s="3" t="s">
        <v>99</v>
      </c>
      <c r="F17" s="3" t="s">
        <v>3</v>
      </c>
      <c r="G17" s="3" t="s">
        <v>53</v>
      </c>
      <c r="H17" s="8">
        <v>0.01</v>
      </c>
    </row>
    <row r="18" spans="1:8" x14ac:dyDescent="0.15">
      <c r="B18" s="2">
        <v>43733</v>
      </c>
      <c r="C18" s="3"/>
      <c r="E18" s="3" t="s">
        <v>103</v>
      </c>
      <c r="F18" s="3" t="s">
        <v>9</v>
      </c>
      <c r="G18" s="3" t="s">
        <v>62</v>
      </c>
      <c r="H18" s="8">
        <v>450</v>
      </c>
    </row>
    <row r="19" spans="1:8" x14ac:dyDescent="0.15">
      <c r="B19" s="2">
        <v>43733</v>
      </c>
      <c r="C19" s="3"/>
      <c r="E19" s="3" t="s">
        <v>97</v>
      </c>
      <c r="F19" s="3" t="s">
        <v>10</v>
      </c>
      <c r="G19" s="3" t="s">
        <v>63</v>
      </c>
      <c r="H19" s="8">
        <v>7094.13</v>
      </c>
    </row>
    <row r="20" spans="1:8" x14ac:dyDescent="0.15">
      <c r="B20" s="2">
        <v>43739</v>
      </c>
      <c r="C20" s="3"/>
      <c r="E20" s="3" t="s">
        <v>99</v>
      </c>
      <c r="F20" s="3"/>
      <c r="G20" s="3" t="s">
        <v>65</v>
      </c>
      <c r="H20" s="8">
        <v>29.22</v>
      </c>
    </row>
    <row r="21" spans="1:8" x14ac:dyDescent="0.15">
      <c r="B21" s="2">
        <v>43752</v>
      </c>
      <c r="C21" s="3"/>
      <c r="E21" s="3" t="s">
        <v>101</v>
      </c>
      <c r="F21" s="3" t="s">
        <v>11</v>
      </c>
      <c r="G21" s="3" t="s">
        <v>69</v>
      </c>
      <c r="H21" s="8">
        <v>583.89</v>
      </c>
    </row>
    <row r="22" spans="1:8" x14ac:dyDescent="0.15">
      <c r="B22" s="2">
        <v>43752</v>
      </c>
      <c r="C22" s="3"/>
      <c r="E22" s="3" t="s">
        <v>101</v>
      </c>
      <c r="F22" s="3" t="s">
        <v>8</v>
      </c>
      <c r="G22" s="3" t="s">
        <v>70</v>
      </c>
      <c r="H22" s="8">
        <v>91.23</v>
      </c>
    </row>
    <row r="23" spans="1:8" x14ac:dyDescent="0.15">
      <c r="B23" s="2">
        <v>43754</v>
      </c>
      <c r="C23" s="3"/>
      <c r="E23" s="3" t="s">
        <v>109</v>
      </c>
      <c r="F23" s="3" t="s">
        <v>13</v>
      </c>
      <c r="G23" s="3" t="s">
        <v>71</v>
      </c>
      <c r="H23" s="8">
        <v>500</v>
      </c>
    </row>
    <row r="24" spans="1:8" x14ac:dyDescent="0.15">
      <c r="B24" s="2">
        <v>43795</v>
      </c>
      <c r="C24" s="3"/>
      <c r="E24" s="3" t="s">
        <v>98</v>
      </c>
      <c r="F24" s="3" t="s">
        <v>19</v>
      </c>
      <c r="G24" s="3" t="s">
        <v>82</v>
      </c>
      <c r="H24" s="8">
        <v>45.79</v>
      </c>
    </row>
    <row r="25" spans="1:8" x14ac:dyDescent="0.15">
      <c r="B25" s="2">
        <v>43802</v>
      </c>
      <c r="C25" s="3"/>
      <c r="E25" s="3" t="s">
        <v>97</v>
      </c>
      <c r="F25" s="3" t="s">
        <v>10</v>
      </c>
      <c r="G25" s="3" t="s">
        <v>83</v>
      </c>
      <c r="H25" s="8">
        <v>11366.38</v>
      </c>
    </row>
    <row r="26" spans="1:8" x14ac:dyDescent="0.15">
      <c r="B26" s="2">
        <v>43823</v>
      </c>
      <c r="C26" s="3"/>
      <c r="E26" s="3" t="s">
        <v>109</v>
      </c>
      <c r="F26" s="3" t="s">
        <v>21</v>
      </c>
      <c r="G26" s="3" t="s">
        <v>85</v>
      </c>
      <c r="H26" s="8">
        <v>26.8</v>
      </c>
    </row>
    <row r="27" spans="1:8" x14ac:dyDescent="0.15">
      <c r="B27" s="2"/>
      <c r="C27" s="3"/>
      <c r="E27" s="3"/>
      <c r="F27" s="3"/>
      <c r="G27" s="3"/>
      <c r="H27" s="8"/>
    </row>
    <row r="28" spans="1:8" x14ac:dyDescent="0.15">
      <c r="B28" s="2"/>
      <c r="C28" s="3"/>
      <c r="E28" s="3"/>
      <c r="F28" s="3"/>
      <c r="G28" s="3"/>
      <c r="H28" s="8">
        <f>SUM(H3:H26)</f>
        <v>22700.679999999997</v>
      </c>
    </row>
    <row r="29" spans="1:8" x14ac:dyDescent="0.15">
      <c r="B29" s="2"/>
      <c r="C29" s="3"/>
      <c r="E29" s="3"/>
      <c r="F29" s="3"/>
      <c r="G29" s="3"/>
      <c r="H29" s="8"/>
    </row>
    <row r="30" spans="1:8" x14ac:dyDescent="0.15">
      <c r="B30" s="2"/>
      <c r="C30" s="3"/>
      <c r="E30" s="3"/>
      <c r="F30" s="3"/>
      <c r="G30" s="3"/>
      <c r="H30" s="8"/>
    </row>
    <row r="31" spans="1:8" x14ac:dyDescent="0.15">
      <c r="A31" t="s">
        <v>111</v>
      </c>
      <c r="B31" s="2"/>
      <c r="C31" s="3"/>
      <c r="E31" s="3"/>
      <c r="F31" s="3"/>
      <c r="G31" s="3"/>
      <c r="H31" s="8"/>
    </row>
    <row r="32" spans="1:8" x14ac:dyDescent="0.15">
      <c r="B32" s="1" t="s">
        <v>0</v>
      </c>
      <c r="C32" s="1"/>
      <c r="E32" s="1"/>
      <c r="F32" s="1" t="s">
        <v>30</v>
      </c>
      <c r="G32" s="1" t="s">
        <v>31</v>
      </c>
      <c r="H32" s="7" t="s">
        <v>22</v>
      </c>
    </row>
    <row r="33" spans="2:8" x14ac:dyDescent="0.15">
      <c r="B33" s="2">
        <v>43501</v>
      </c>
      <c r="C33" s="3"/>
      <c r="E33" s="3" t="s">
        <v>107</v>
      </c>
      <c r="F33" s="3" t="s">
        <v>29</v>
      </c>
      <c r="G33" s="3" t="s">
        <v>33</v>
      </c>
      <c r="H33" s="8">
        <v>750</v>
      </c>
    </row>
    <row r="34" spans="2:8" x14ac:dyDescent="0.15">
      <c r="B34" s="2">
        <v>43558</v>
      </c>
      <c r="C34" s="3"/>
      <c r="E34" s="3" t="s">
        <v>107</v>
      </c>
      <c r="F34" s="3" t="s">
        <v>12</v>
      </c>
      <c r="G34" s="3" t="s">
        <v>35</v>
      </c>
      <c r="H34" s="8">
        <v>1000</v>
      </c>
    </row>
    <row r="35" spans="2:8" x14ac:dyDescent="0.15">
      <c r="B35" s="2">
        <v>43608</v>
      </c>
      <c r="C35" s="3"/>
      <c r="E35" s="3" t="s">
        <v>104</v>
      </c>
      <c r="F35" s="3" t="s">
        <v>25</v>
      </c>
      <c r="G35" s="3" t="s">
        <v>40</v>
      </c>
      <c r="H35" s="8">
        <v>1324.6</v>
      </c>
    </row>
    <row r="36" spans="2:8" x14ac:dyDescent="0.15">
      <c r="B36" s="2">
        <v>43608</v>
      </c>
      <c r="C36" s="3"/>
      <c r="E36" s="3" t="s">
        <v>104</v>
      </c>
      <c r="F36" s="3" t="s">
        <v>25</v>
      </c>
      <c r="G36" s="3" t="s">
        <v>41</v>
      </c>
      <c r="H36" s="8">
        <v>620</v>
      </c>
    </row>
    <row r="37" spans="2:8" x14ac:dyDescent="0.15">
      <c r="B37" s="2">
        <v>43643</v>
      </c>
      <c r="C37" s="3"/>
      <c r="E37" s="3" t="s">
        <v>107</v>
      </c>
      <c r="F37" s="3" t="s">
        <v>23</v>
      </c>
      <c r="G37" s="3" t="s">
        <v>44</v>
      </c>
      <c r="H37" s="8">
        <v>1500</v>
      </c>
    </row>
    <row r="38" spans="2:8" x14ac:dyDescent="0.15">
      <c r="B38" s="2">
        <v>43647</v>
      </c>
      <c r="C38" s="3"/>
      <c r="E38" s="3" t="s">
        <v>105</v>
      </c>
      <c r="F38" s="3" t="s">
        <v>1</v>
      </c>
      <c r="G38" s="3" t="s">
        <v>47</v>
      </c>
      <c r="H38" s="8">
        <v>150</v>
      </c>
    </row>
    <row r="39" spans="2:8" x14ac:dyDescent="0.15">
      <c r="B39" s="2">
        <v>43682</v>
      </c>
      <c r="C39" s="3"/>
      <c r="E39" s="3" t="s">
        <v>107</v>
      </c>
      <c r="F39" s="3" t="s">
        <v>2</v>
      </c>
      <c r="G39" s="3" t="s">
        <v>49</v>
      </c>
      <c r="H39" s="8">
        <v>1000</v>
      </c>
    </row>
    <row r="40" spans="2:8" x14ac:dyDescent="0.15">
      <c r="B40" s="2">
        <v>43717</v>
      </c>
      <c r="C40" s="3"/>
      <c r="E40" s="3" t="s">
        <v>105</v>
      </c>
      <c r="F40" s="3" t="s">
        <v>25</v>
      </c>
      <c r="G40" s="3" t="s">
        <v>52</v>
      </c>
      <c r="H40" s="8">
        <v>130</v>
      </c>
    </row>
    <row r="41" spans="2:8" x14ac:dyDescent="0.15">
      <c r="B41" s="2">
        <v>43723</v>
      </c>
      <c r="C41" s="3"/>
      <c r="E41" s="3" t="s">
        <v>105</v>
      </c>
      <c r="F41" s="3" t="s">
        <v>4</v>
      </c>
      <c r="G41" s="3" t="s">
        <v>54</v>
      </c>
      <c r="H41" s="8">
        <v>7.5</v>
      </c>
    </row>
    <row r="42" spans="2:8" x14ac:dyDescent="0.15">
      <c r="B42" s="2">
        <v>43724</v>
      </c>
      <c r="C42" s="3"/>
      <c r="E42" s="3" t="s">
        <v>105</v>
      </c>
      <c r="F42" s="3" t="s">
        <v>6</v>
      </c>
      <c r="G42" s="3" t="s">
        <v>55</v>
      </c>
      <c r="H42" s="8">
        <v>50</v>
      </c>
    </row>
    <row r="43" spans="2:8" x14ac:dyDescent="0.15">
      <c r="B43" s="2">
        <v>43725</v>
      </c>
      <c r="C43" s="3"/>
      <c r="E43" s="3" t="s">
        <v>105</v>
      </c>
      <c r="F43" s="3" t="s">
        <v>5</v>
      </c>
      <c r="G43" s="3" t="s">
        <v>56</v>
      </c>
      <c r="H43" s="8">
        <v>574.21</v>
      </c>
    </row>
    <row r="44" spans="2:8" x14ac:dyDescent="0.15">
      <c r="B44" s="2">
        <v>43726</v>
      </c>
      <c r="C44" s="3"/>
      <c r="E44" s="3" t="s">
        <v>104</v>
      </c>
      <c r="F44" s="3" t="s">
        <v>7</v>
      </c>
      <c r="G44" s="3" t="s">
        <v>57</v>
      </c>
      <c r="H44" s="8">
        <v>10</v>
      </c>
    </row>
    <row r="45" spans="2:8" x14ac:dyDescent="0.15">
      <c r="B45" s="2">
        <v>43726</v>
      </c>
      <c r="C45" s="3"/>
      <c r="E45" s="3" t="s">
        <v>104</v>
      </c>
      <c r="F45" s="3" t="s">
        <v>25</v>
      </c>
      <c r="G45" s="3" t="s">
        <v>58</v>
      </c>
      <c r="H45" s="8">
        <v>2498.4299999999998</v>
      </c>
    </row>
    <row r="46" spans="2:8" x14ac:dyDescent="0.15">
      <c r="B46" s="2">
        <v>43726</v>
      </c>
      <c r="C46" s="3"/>
      <c r="E46" s="3" t="s">
        <v>104</v>
      </c>
      <c r="F46" s="3" t="s">
        <v>25</v>
      </c>
      <c r="G46" s="3" t="s">
        <v>59</v>
      </c>
      <c r="H46" s="8">
        <v>1060</v>
      </c>
    </row>
    <row r="47" spans="2:8" x14ac:dyDescent="0.15">
      <c r="B47" s="2">
        <v>43728</v>
      </c>
      <c r="C47" s="3"/>
      <c r="E47" s="3" t="s">
        <v>105</v>
      </c>
      <c r="F47" s="3" t="s">
        <v>5</v>
      </c>
      <c r="G47" s="3" t="s">
        <v>60</v>
      </c>
      <c r="H47" s="8">
        <v>49.65</v>
      </c>
    </row>
    <row r="48" spans="2:8" x14ac:dyDescent="0.15">
      <c r="B48" s="2">
        <v>43732</v>
      </c>
      <c r="C48" s="3"/>
      <c r="E48" s="3" t="s">
        <v>105</v>
      </c>
      <c r="F48" s="3" t="s">
        <v>5</v>
      </c>
      <c r="G48" s="3" t="s">
        <v>61</v>
      </c>
      <c r="H48" s="8">
        <v>24.65</v>
      </c>
    </row>
    <row r="49" spans="2:8" x14ac:dyDescent="0.15">
      <c r="B49" s="2">
        <v>43735</v>
      </c>
      <c r="C49" s="3"/>
      <c r="E49" s="3" t="s">
        <v>105</v>
      </c>
      <c r="F49" s="3" t="s">
        <v>5</v>
      </c>
      <c r="G49" s="3" t="s">
        <v>64</v>
      </c>
      <c r="H49" s="8">
        <v>14.65</v>
      </c>
    </row>
    <row r="50" spans="2:8" x14ac:dyDescent="0.15">
      <c r="B50" s="2">
        <v>43742</v>
      </c>
      <c r="C50" s="3"/>
      <c r="E50" s="3" t="s">
        <v>105</v>
      </c>
      <c r="F50" s="3" t="s">
        <v>5</v>
      </c>
      <c r="G50" s="3" t="s">
        <v>66</v>
      </c>
      <c r="H50" s="8">
        <v>64.3</v>
      </c>
    </row>
    <row r="51" spans="2:8" x14ac:dyDescent="0.15">
      <c r="B51" s="2">
        <v>43746</v>
      </c>
      <c r="C51" s="3"/>
      <c r="E51" s="3" t="s">
        <v>105</v>
      </c>
      <c r="F51" s="3" t="s">
        <v>5</v>
      </c>
      <c r="G51" s="3" t="s">
        <v>67</v>
      </c>
      <c r="H51" s="8">
        <v>208.25</v>
      </c>
    </row>
    <row r="52" spans="2:8" x14ac:dyDescent="0.15">
      <c r="B52" s="2">
        <v>43749</v>
      </c>
      <c r="C52" s="3"/>
      <c r="E52" s="3" t="s">
        <v>105</v>
      </c>
      <c r="F52" s="3" t="s">
        <v>5</v>
      </c>
      <c r="G52" s="3" t="s">
        <v>68</v>
      </c>
      <c r="H52" s="8">
        <v>64.3</v>
      </c>
    </row>
    <row r="53" spans="2:8" x14ac:dyDescent="0.15">
      <c r="B53" s="2">
        <v>43754</v>
      </c>
      <c r="C53" s="3"/>
      <c r="E53" s="3" t="s">
        <v>105</v>
      </c>
      <c r="F53" s="3" t="s">
        <v>14</v>
      </c>
      <c r="G53" s="3"/>
      <c r="H53" s="8">
        <v>15</v>
      </c>
    </row>
    <row r="54" spans="2:8" x14ac:dyDescent="0.15">
      <c r="B54" s="2">
        <v>43766</v>
      </c>
      <c r="C54" s="3"/>
      <c r="E54" s="3" t="s">
        <v>105</v>
      </c>
      <c r="F54" s="3" t="s">
        <v>15</v>
      </c>
      <c r="G54" s="3" t="s">
        <v>72</v>
      </c>
      <c r="H54" s="8">
        <v>5</v>
      </c>
    </row>
    <row r="55" spans="2:8" x14ac:dyDescent="0.15">
      <c r="B55" s="2">
        <v>43767</v>
      </c>
      <c r="C55" s="3"/>
      <c r="E55" s="3" t="s">
        <v>105</v>
      </c>
      <c r="F55" s="3" t="s">
        <v>5</v>
      </c>
      <c r="G55" s="3" t="s">
        <v>73</v>
      </c>
      <c r="H55" s="8">
        <v>99.3</v>
      </c>
    </row>
    <row r="56" spans="2:8" x14ac:dyDescent="0.15">
      <c r="B56" s="2">
        <v>43769</v>
      </c>
      <c r="C56" s="3"/>
      <c r="E56" s="3" t="s">
        <v>105</v>
      </c>
      <c r="F56" s="3" t="s">
        <v>16</v>
      </c>
      <c r="G56" s="3" t="s">
        <v>74</v>
      </c>
      <c r="H56" s="8">
        <v>5</v>
      </c>
    </row>
    <row r="57" spans="2:8" x14ac:dyDescent="0.15">
      <c r="B57" s="2">
        <v>43770</v>
      </c>
      <c r="C57" s="3"/>
      <c r="E57" s="3" t="s">
        <v>105</v>
      </c>
      <c r="F57" s="3" t="s">
        <v>5</v>
      </c>
      <c r="G57" s="3" t="s">
        <v>75</v>
      </c>
      <c r="H57" s="8">
        <v>14.65</v>
      </c>
    </row>
    <row r="58" spans="2:8" x14ac:dyDescent="0.15">
      <c r="B58" s="2">
        <v>43775</v>
      </c>
      <c r="C58" s="3"/>
      <c r="E58" s="3" t="s">
        <v>104</v>
      </c>
      <c r="F58" s="3" t="s">
        <v>25</v>
      </c>
      <c r="G58" s="3" t="s">
        <v>76</v>
      </c>
      <c r="H58" s="8">
        <v>718.28</v>
      </c>
    </row>
    <row r="59" spans="2:8" x14ac:dyDescent="0.15">
      <c r="B59" s="2">
        <v>43775</v>
      </c>
      <c r="C59" s="3"/>
      <c r="E59" s="3" t="s">
        <v>104</v>
      </c>
      <c r="F59" s="3" t="s">
        <v>25</v>
      </c>
      <c r="G59" s="3" t="s">
        <v>77</v>
      </c>
      <c r="H59" s="8">
        <v>3254.28</v>
      </c>
    </row>
    <row r="60" spans="2:8" x14ac:dyDescent="0.15">
      <c r="B60" s="2">
        <v>43775</v>
      </c>
      <c r="C60" s="3"/>
      <c r="E60" s="3" t="s">
        <v>104</v>
      </c>
      <c r="F60" s="3" t="s">
        <v>25</v>
      </c>
      <c r="G60" s="3" t="s">
        <v>78</v>
      </c>
      <c r="H60" s="8">
        <v>2841.82</v>
      </c>
    </row>
    <row r="61" spans="2:8" x14ac:dyDescent="0.15">
      <c r="B61" s="2">
        <v>43780</v>
      </c>
      <c r="C61" s="3"/>
      <c r="E61" s="3" t="s">
        <v>107</v>
      </c>
      <c r="F61" s="3" t="s">
        <v>17</v>
      </c>
      <c r="G61" s="3" t="s">
        <v>79</v>
      </c>
      <c r="H61" s="8">
        <v>7500</v>
      </c>
    </row>
    <row r="62" spans="2:8" x14ac:dyDescent="0.15">
      <c r="B62" s="2">
        <v>43788</v>
      </c>
      <c r="C62" s="3"/>
      <c r="E62" s="3" t="s">
        <v>105</v>
      </c>
      <c r="F62" s="3" t="s">
        <v>5</v>
      </c>
      <c r="G62" s="3" t="s">
        <v>80</v>
      </c>
      <c r="H62" s="8">
        <v>49.65</v>
      </c>
    </row>
    <row r="63" spans="2:8" x14ac:dyDescent="0.15">
      <c r="B63" s="2">
        <v>43794</v>
      </c>
      <c r="C63" s="3"/>
      <c r="E63" s="3" t="s">
        <v>105</v>
      </c>
      <c r="F63" s="3" t="s">
        <v>18</v>
      </c>
      <c r="G63" s="3" t="s">
        <v>81</v>
      </c>
      <c r="H63" s="8">
        <v>5000</v>
      </c>
    </row>
    <row r="64" spans="2:8" x14ac:dyDescent="0.15">
      <c r="B64" s="2">
        <v>43817</v>
      </c>
      <c r="C64" s="3"/>
      <c r="E64" s="3" t="s">
        <v>107</v>
      </c>
      <c r="F64" s="3" t="s">
        <v>20</v>
      </c>
      <c r="G64" s="3" t="s">
        <v>84</v>
      </c>
      <c r="H64" s="8">
        <v>100</v>
      </c>
    </row>
    <row r="66" spans="2:8" x14ac:dyDescent="0.15">
      <c r="H66" s="6">
        <f>SUM(H33:H64)</f>
        <v>30703.52</v>
      </c>
    </row>
    <row r="67" spans="2:8" x14ac:dyDescent="0.15">
      <c r="B67" s="4"/>
    </row>
  </sheetData>
  <sortState xmlns:xlrd2="http://schemas.microsoft.com/office/spreadsheetml/2017/richdata2" ref="B21:G82">
    <sortCondition descending="1" ref="E21:E82"/>
  </sortState>
  <pageMargins left="0.75" right="0.75" top="1" bottom="1" header="0.5" footer="0.5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Samenvatting</vt:lpstr>
      <vt:lpstr>Transacties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Erik Laarman</dc:creator>
  <cp:keywords/>
  <dc:description/>
  <cp:lastModifiedBy>Microsoft Office User</cp:lastModifiedBy>
  <dcterms:created xsi:type="dcterms:W3CDTF">2020-07-25T19:12:25Z</dcterms:created>
  <dcterms:modified xsi:type="dcterms:W3CDTF">2021-06-18T20:48:42Z</dcterms:modified>
  <cp:category/>
  <cp:contentStatus/>
</cp:coreProperties>
</file>